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3-Março\"/>
    </mc:Choice>
  </mc:AlternateContent>
  <xr:revisionPtr revIDLastSave="0" documentId="8_{D2315B48-9A34-4DC1-9EC5-DFD1D6D07E18}" xr6:coauthVersionLast="47" xr6:coauthVersionMax="47" xr10:uidLastSave="{00000000-0000-0000-0000-000000000000}"/>
  <bookViews>
    <workbookView xWindow="-120" yWindow="-120" windowWidth="20730" windowHeight="11160" tabRatio="500" xr2:uid="{00000000-000D-0000-FFFF-FFFF00000000}"/>
  </bookViews>
  <sheets>
    <sheet name="12-03-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C4" i="1" l="1"/>
  <c r="E4" i="1" s="1"/>
  <c r="A10" i="1"/>
  <c r="B17" i="1"/>
  <c r="B22" i="1"/>
  <c r="C33" i="1"/>
  <c r="E35" i="1" s="1"/>
  <c r="C42" i="1"/>
  <c r="E42" i="1" s="1"/>
  <c r="C10" i="1"/>
  <c r="D10" i="1" s="1"/>
  <c r="A18" i="1"/>
  <c r="C29" i="1"/>
  <c r="E30" i="1" s="1"/>
  <c r="C34" i="1"/>
  <c r="E39" i="1" s="1"/>
  <c r="B43" i="1"/>
  <c r="A6" i="1"/>
  <c r="C8" i="1"/>
  <c r="E8" i="1" s="1"/>
  <c r="B11" i="1"/>
  <c r="A14" i="1"/>
  <c r="A19" i="1"/>
  <c r="C25" i="1"/>
  <c r="E26" i="1" s="1"/>
  <c r="B30" i="1"/>
  <c r="B35" i="1"/>
  <c r="B39" i="1"/>
  <c r="A44" i="1"/>
  <c r="B7" i="1"/>
  <c r="C12" i="1"/>
  <c r="E12" i="1" s="1"/>
  <c r="A27" i="1"/>
  <c r="C38" i="1"/>
  <c r="D38" i="1" s="1"/>
  <c r="B5" i="1"/>
  <c r="A8" i="1"/>
  <c r="B13" i="1"/>
  <c r="A23" i="1"/>
  <c r="A4" i="1"/>
  <c r="C6" i="1"/>
  <c r="D6" i="1" s="1"/>
  <c r="B9" i="1"/>
  <c r="A12" i="1"/>
  <c r="C16" i="1"/>
  <c r="E16" i="1" s="1"/>
  <c r="C21" i="1"/>
  <c r="E22" i="1" s="1"/>
  <c r="B26" i="1"/>
  <c r="A31" i="1"/>
  <c r="A36" i="1"/>
  <c r="A40" i="1"/>
  <c r="C5" i="1"/>
  <c r="B6" i="1"/>
  <c r="A7" i="1"/>
  <c r="C9" i="1"/>
  <c r="B10" i="1"/>
  <c r="A11" i="1"/>
  <c r="C13" i="1"/>
  <c r="B14" i="1"/>
  <c r="A15" i="1"/>
  <c r="C17" i="1"/>
  <c r="B18" i="1"/>
  <c r="B19" i="1"/>
  <c r="A20" i="1"/>
  <c r="C22" i="1"/>
  <c r="B23" i="1"/>
  <c r="A24" i="1"/>
  <c r="C26" i="1"/>
  <c r="B27" i="1"/>
  <c r="A28" i="1"/>
  <c r="C30" i="1"/>
  <c r="B31" i="1"/>
  <c r="A32" i="1"/>
  <c r="C35" i="1"/>
  <c r="B36" i="1"/>
  <c r="A37" i="1"/>
  <c r="C39" i="1"/>
  <c r="B40" i="1"/>
  <c r="A41" i="1"/>
  <c r="C43" i="1"/>
  <c r="B44" i="1"/>
  <c r="C36" i="1"/>
  <c r="B37" i="1"/>
  <c r="A38" i="1"/>
  <c r="A34"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5" i="1"/>
  <c r="C37" i="1"/>
  <c r="B38" i="1"/>
  <c r="B34" i="1"/>
  <c r="A39" i="1"/>
  <c r="C41" i="1"/>
  <c r="B42" i="1"/>
  <c r="D4" i="1" l="1"/>
  <c r="D21" i="1"/>
  <c r="D8" i="1"/>
  <c r="D42" i="1"/>
  <c r="D34" i="1"/>
  <c r="D33" i="1"/>
  <c r="D29" i="1"/>
  <c r="D25" i="1"/>
  <c r="D16" i="1"/>
  <c r="E10" i="1"/>
  <c r="D12" i="1"/>
  <c r="E6" i="1"/>
  <c r="D36" i="1"/>
  <c r="E37" i="1"/>
  <c r="D41" i="1"/>
  <c r="E41" i="1"/>
  <c r="D37" i="1"/>
  <c r="E34" i="1"/>
  <c r="E21" i="1"/>
  <c r="D20" i="1"/>
  <c r="D23" i="1"/>
  <c r="E24" i="1"/>
  <c r="D18" i="1"/>
  <c r="E19" i="1"/>
  <c r="D44" i="1"/>
  <c r="E44" i="1"/>
  <c r="D15" i="1"/>
  <c r="E15" i="1"/>
  <c r="E25" i="1"/>
  <c r="D24" i="1"/>
  <c r="D7" i="1"/>
  <c r="E7" i="1"/>
  <c r="D27" i="1"/>
  <c r="E28" i="1"/>
  <c r="E43" i="1"/>
  <c r="D43" i="1"/>
  <c r="E40" i="1"/>
  <c r="D39" i="1"/>
  <c r="E36" i="1"/>
  <c r="D35"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<sst xmlns="http://schemas.openxmlformats.org/spreadsheetml/2006/main" count="234" uniqueCount="70">
  <si>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</si>
  <si>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</si>
  <si>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</si>
  <si>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</si>
  <si>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</si>
  <si>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</si>
  <si>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</si>
  <si>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</si>
  <si>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</si>
  <si>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</si>
  <si>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</si>
  <si>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</si>
  <si>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</si>
  <si>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</si>
  <si>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</si>
  <si>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</si>
  <si>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</si>
  <si>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</si>
  <si>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</si>
  <si>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</si>
  <si>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</si>
  <si>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</si>
  <si>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</si>
  <si>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</si>
  <si>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</si>
  <si>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</si>
  <si>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</si>
  <si>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</si>
  <si>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</si>
  <si>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</si>
  <si>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</si>
  <si>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</si>
  <si>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</si>
  <si>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</si>
  <si>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</si>
  <si>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</si>
  <si>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</si>
  <si>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</si>
  <si>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</si>
  <si>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</si>
  <si>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</si>
  <si>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</si>
  <si>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</si>
  <si>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</si>
  <si>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</si>
  <si>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</si>
  <si>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</si>
  <si>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</si>
  <si>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</si>
  <si>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</si>
  <si>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</si>
  <si>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</si>
  <si>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</si>
  <si>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</si>
  <si>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</si>
  <si>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</si>
  <si>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</si>
  <si>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</si>
  <si>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</si>
  <si>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</si>
  <si>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</si>
  <si>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31. Professo Claudiney Dulim</t>
  </si>
  <si>
    <t>32. Professor Juliano Lopes</t>
  </si>
  <si>
    <t>33. Professora Marli</t>
  </si>
  <si>
    <t>34. Ramon Bibiano da Casa de Apoio</t>
  </si>
  <si>
    <t>35. Reinaldo Gomes</t>
  </si>
  <si>
    <t>18ª Reunião Ordinária</t>
  </si>
  <si>
    <t xml:space="preserve">PL 773/23 </t>
  </si>
  <si>
    <t xml:space="preserve">PL 662/23 </t>
  </si>
  <si>
    <t>PL 834/24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</si>
</sst>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93">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I3" sqref="I3"/>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0" width="18.140625" style="27" customWidth="1"/>
    <col min="11" max="14" width="13.28515625" style="27" customWidth="1"/>
    <col min="15" max="17" width="13.28515625" customWidth="1"/>
    <col min="1017" max="1025" width="11.5703125" customWidth="1"/>
  </cols>
  <sheetData>
    <row r="1" spans="1:1024" ht="15" x14ac:dyDescent="0.25">
      <c r="A1" s="2" t="s">
        <v>0</v>
      </c>
      <c r="B1" s="2"/>
      <c r="C1" s="2"/>
      <c r="D1" s="3" t="s">
        <v>66</v>
      </c>
      <c r="E1" s="4" t="s">
        <v>1</v>
      </c>
      <c r="F1" s="5">
        <v>45363</v>
      </c>
      <c r="G1" s="6" t="s">
        <v>2</v>
      </c>
      <c r="H1" s="35"/>
      <c r="I1" s="35"/>
      <c r="J1" s="35"/>
      <c r="O1" s="27"/>
      <c r="P1" s="27"/>
    </row>
    <row r="2" spans="1:1024" ht="15" hidden="1" customHeight="1" x14ac:dyDescent="0.25">
      <c r="D2" s="7">
        <f>COUNTA(G3:IN3)</f>
        <v>4</v>
      </c>
      <c r="E2" s="7"/>
      <c r="F2" s="7"/>
      <c r="H2" s="35"/>
      <c r="I2" s="35"/>
      <c r="J2" s="35"/>
      <c r="O2" s="27"/>
      <c r="P2" s="27"/>
    </row>
    <row r="3" spans="1:1024" s="8" customFormat="1" ht="51" x14ac:dyDescent="0.2">
      <c r="A3" s="8" t="s">
        <v>3</v>
      </c>
      <c r="B3" s="8" t="s">
        <v>4</v>
      </c>
      <c r="C3" s="8" t="s">
        <v>5</v>
      </c>
      <c r="D3" s="8" t="s">
        <v>6</v>
      </c>
      <c r="F3" s="8" t="s">
        <v>7</v>
      </c>
      <c r="G3" s="8" t="s">
        <v>8</v>
      </c>
      <c r="H3" s="36" t="s">
        <v>67</v>
      </c>
      <c r="I3" s="36" t="s">
        <v>69</v>
      </c>
      <c r="J3" s="36" t="s">
        <v>68</v>
      </c>
      <c r="K3" s="28"/>
      <c r="L3" s="28"/>
      <c r="M3" s="28"/>
      <c r="N3" s="28"/>
      <c r="O3" s="28"/>
      <c r="P3" s="28"/>
      <c r="Q3" s="9"/>
      <c r="IN3" s="10"/>
      <c r="AMC3"/>
      <c r="AMD3"/>
      <c r="AME3"/>
      <c r="AMF3"/>
      <c r="AMG3"/>
      <c r="AMH3"/>
      <c r="AMI3"/>
      <c r="AMJ3"/>
    </row>
    <row r="4" spans="1:1024" s="15" customFormat="1" x14ac:dyDescent="0.2">
      <c r="A4" s="11">
        <f ca="1">COUNTIF(G4:OFFSET(G4,0,$D$2-1),"P")+COUNTIF(G4:OFFSET(G4,0,$D$2-1),"X")</f>
        <v>4</v>
      </c>
      <c r="B4" s="11">
        <f t="shared" ref="B4:B44" si="0">D$2</f>
        <v>4</v>
      </c>
      <c r="C4" s="12">
        <f ca="1">(COUNTIF(G4:OFFSET(G4,0,$D$2-1),"P")/$D$2)+(COUNTIF(G4:OFFSET(G4,0,$D$2-1),"X")/$D$2)</f>
        <v>1</v>
      </c>
      <c r="D4" s="13" t="str">
        <f t="shared" ref="D4:D44" ca="1" si="1">IF($C4&gt;=0.5,"PRESENTE","AUSENTE")</f>
        <v>PRESENTE</v>
      </c>
      <c r="E4" s="13" t="str">
        <f t="shared" ref="E4:E17" ca="1" si="2">IF($C4&gt;=0.5,"P","F")</f>
        <v>P</v>
      </c>
      <c r="F4" s="14" t="s">
        <v>9</v>
      </c>
      <c r="G4" s="15" t="s">
        <v>10</v>
      </c>
      <c r="H4" s="29" t="s">
        <v>10</v>
      </c>
      <c r="I4" s="29" t="s">
        <v>10</v>
      </c>
      <c r="J4" s="29" t="s">
        <v>10</v>
      </c>
      <c r="K4" s="29"/>
      <c r="L4" s="29"/>
      <c r="M4" s="29"/>
      <c r="N4" s="29"/>
      <c r="O4" s="29"/>
      <c r="P4" s="29"/>
      <c r="AMC4"/>
      <c r="AMD4"/>
      <c r="AME4"/>
      <c r="AMF4"/>
      <c r="AMG4"/>
      <c r="AMH4"/>
      <c r="AMI4"/>
      <c r="AMJ4"/>
    </row>
    <row r="5" spans="1:1024" s="15" customFormat="1" x14ac:dyDescent="0.2">
      <c r="A5" s="11">
        <f ca="1">COUNTIF(G5:OFFSET(G5,0,$D$2-1),"P")+COUNTIF(G5:OFFSET(G5,0,$D$2-1),"X")</f>
        <v>4</v>
      </c>
      <c r="B5" s="11">
        <f t="shared" si="0"/>
        <v>4</v>
      </c>
      <c r="C5" s="12">
        <f ca="1">(COUNTIF(G5:OFFSET(G5,0,$D$2-1),"P")/$D$2)+(COUNTIF(G5:OFFSET(G5,0,$D$2-1),"X")/$D$2)</f>
        <v>1</v>
      </c>
      <c r="D5" s="13" t="str">
        <f t="shared" ca="1" si="1"/>
        <v>PRESENTE</v>
      </c>
      <c r="E5" s="13" t="str">
        <f t="shared" ca="1" si="2"/>
        <v>P</v>
      </c>
      <c r="F5" s="14" t="s">
        <v>11</v>
      </c>
      <c r="G5" s="15" t="s">
        <v>10</v>
      </c>
      <c r="H5" s="29" t="s">
        <v>10</v>
      </c>
      <c r="I5" s="29" t="s">
        <v>10</v>
      </c>
      <c r="J5" s="29" t="s">
        <v>10</v>
      </c>
      <c r="K5" s="29"/>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4</v>
      </c>
      <c r="B6" s="11">
        <f t="shared" si="0"/>
        <v>4</v>
      </c>
      <c r="C6" s="12">
        <f ca="1">(COUNTIF(G6:OFFSET(G6,0,$D$2-1),"P")/$D$2)+(COUNTIF(G6:OFFSET(G6,0,$D$2-1),"X")/$D$2)</f>
        <v>1</v>
      </c>
      <c r="D6" s="13" t="str">
        <f t="shared" ca="1" si="1"/>
        <v>PRESENTE</v>
      </c>
      <c r="E6" s="13" t="str">
        <f t="shared" ca="1" si="2"/>
        <v>P</v>
      </c>
      <c r="F6" s="17" t="s">
        <v>12</v>
      </c>
      <c r="G6" s="15" t="s">
        <v>10</v>
      </c>
      <c r="H6" s="29" t="s">
        <v>10</v>
      </c>
      <c r="I6" s="29" t="s">
        <v>10</v>
      </c>
      <c r="J6" s="29" t="s">
        <v>10</v>
      </c>
      <c r="K6" s="29"/>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4</v>
      </c>
      <c r="B7" s="11">
        <f t="shared" si="0"/>
        <v>4</v>
      </c>
      <c r="C7" s="12">
        <f ca="1">(COUNTIF(G7:OFFSET(G7,0,$D$2-1),"P")/$D$2)+(COUNTIF(G7:OFFSET(G7,0,$D$2-1),"X")/$D$2)</f>
        <v>1</v>
      </c>
      <c r="D7" s="13" t="str">
        <f t="shared" ca="1" si="1"/>
        <v>PRESENTE</v>
      </c>
      <c r="E7" s="13" t="str">
        <f t="shared" ca="1" si="2"/>
        <v>P</v>
      </c>
      <c r="F7" s="14" t="s">
        <v>13</v>
      </c>
      <c r="G7" s="15" t="s">
        <v>10</v>
      </c>
      <c r="H7" s="29" t="s">
        <v>10</v>
      </c>
      <c r="I7" s="29" t="s">
        <v>10</v>
      </c>
      <c r="J7" s="29" t="s">
        <v>10</v>
      </c>
      <c r="K7" s="29"/>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4</v>
      </c>
      <c r="B8" s="11">
        <f t="shared" si="0"/>
        <v>4</v>
      </c>
      <c r="C8" s="12">
        <f ca="1">(COUNTIF(G8:OFFSET(G8,0,$D$2-1),"P")/$D$2)+(COUNTIF(G8:OFFSET(G8,0,$D$2-1),"X")/$D$2)</f>
        <v>1</v>
      </c>
      <c r="D8" s="13" t="str">
        <f t="shared" ca="1" si="1"/>
        <v>PRESENTE</v>
      </c>
      <c r="E8" s="13" t="str">
        <f t="shared" ca="1" si="2"/>
        <v>P</v>
      </c>
      <c r="F8" s="14" t="s">
        <v>14</v>
      </c>
      <c r="G8" s="15" t="s">
        <v>10</v>
      </c>
      <c r="H8" s="29" t="s">
        <v>10</v>
      </c>
      <c r="I8" s="29" t="s">
        <v>10</v>
      </c>
      <c r="J8" s="29" t="s">
        <v>10</v>
      </c>
      <c r="K8" s="29"/>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4</v>
      </c>
      <c r="B9" s="11">
        <f t="shared" si="0"/>
        <v>4</v>
      </c>
      <c r="C9" s="12">
        <f ca="1">(COUNTIF(G9:OFFSET(G9,0,$D$2-1),"P")/$D$2)+(COUNTIF(G9:OFFSET(G9,0,$D$2-1),"X")/$D$2)</f>
        <v>1</v>
      </c>
      <c r="D9" s="13" t="str">
        <f t="shared" ca="1" si="1"/>
        <v>PRESENTE</v>
      </c>
      <c r="E9" s="13" t="str">
        <f t="shared" ca="1" si="2"/>
        <v>P</v>
      </c>
      <c r="F9" s="14" t="s">
        <v>15</v>
      </c>
      <c r="G9" s="15" t="s">
        <v>10</v>
      </c>
      <c r="H9" s="29" t="s">
        <v>10</v>
      </c>
      <c r="I9" s="29" t="s">
        <v>10</v>
      </c>
      <c r="J9" s="29" t="s">
        <v>10</v>
      </c>
      <c r="K9" s="29"/>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4</v>
      </c>
      <c r="B10" s="11">
        <f t="shared" si="0"/>
        <v>4</v>
      </c>
      <c r="C10" s="12">
        <f ca="1">(COUNTIF(G10:OFFSET(G10,0,$D$2-1),"P")/$D$2)+(COUNTIF(G10:OFFSET(G10,0,$D$2-1),"X")/$D$2)</f>
        <v>1</v>
      </c>
      <c r="D10" s="13" t="str">
        <f t="shared" ca="1" si="1"/>
        <v>PRESENTE</v>
      </c>
      <c r="E10" s="13" t="str">
        <f t="shared" ca="1" si="2"/>
        <v>P</v>
      </c>
      <c r="F10" s="14" t="s">
        <v>16</v>
      </c>
      <c r="G10" s="15" t="s">
        <v>10</v>
      </c>
      <c r="H10" s="29" t="s">
        <v>10</v>
      </c>
      <c r="I10" s="29" t="s">
        <v>10</v>
      </c>
      <c r="J10" s="29" t="s">
        <v>10</v>
      </c>
      <c r="K10" s="29"/>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4</v>
      </c>
      <c r="B11" s="11">
        <f t="shared" si="0"/>
        <v>4</v>
      </c>
      <c r="C11" s="12">
        <f ca="1">(COUNTIF(G11:OFFSET(G11,0,$D$2-1),"P")/$D$2)+(COUNTIF(G11:OFFSET(G11,0,$D$2-1),"X")/$D$2)</f>
        <v>1</v>
      </c>
      <c r="D11" s="13" t="str">
        <f t="shared" ca="1" si="1"/>
        <v>PRESENTE</v>
      </c>
      <c r="E11" s="13" t="str">
        <f t="shared" ca="1" si="2"/>
        <v>P</v>
      </c>
      <c r="F11" s="14" t="s">
        <v>17</v>
      </c>
      <c r="G11" s="15" t="s">
        <v>10</v>
      </c>
      <c r="H11" s="29" t="s">
        <v>10</v>
      </c>
      <c r="I11" s="29" t="s">
        <v>10</v>
      </c>
      <c r="J11" s="29" t="s">
        <v>10</v>
      </c>
      <c r="K11" s="29"/>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4</v>
      </c>
      <c r="B12" s="11">
        <f t="shared" si="0"/>
        <v>4</v>
      </c>
      <c r="C12" s="12">
        <f ca="1">(COUNTIF(G12:OFFSET(G12,0,$D$2-1),"P")/$D$2)+(COUNTIF(G12:OFFSET(G12,0,$D$2-1),"X")/$D$2)</f>
        <v>1</v>
      </c>
      <c r="D12" s="13" t="str">
        <f t="shared" ca="1" si="1"/>
        <v>PRESENTE</v>
      </c>
      <c r="E12" s="13" t="str">
        <f t="shared" ca="1" si="2"/>
        <v>P</v>
      </c>
      <c r="F12" s="14" t="s">
        <v>18</v>
      </c>
      <c r="G12" s="15" t="s">
        <v>10</v>
      </c>
      <c r="H12" s="29" t="s">
        <v>10</v>
      </c>
      <c r="I12" s="29" t="s">
        <v>10</v>
      </c>
      <c r="J12" s="29" t="s">
        <v>10</v>
      </c>
      <c r="K12" s="29"/>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4</v>
      </c>
      <c r="B13" s="11">
        <f t="shared" si="0"/>
        <v>4</v>
      </c>
      <c r="C13" s="12">
        <f ca="1">(COUNTIF(G13:OFFSET(G13,0,$D$2-1),"P")/$D$2)+(COUNTIF(G13:OFFSET(G13,0,$D$2-1),"X")/$D$2)</f>
        <v>1</v>
      </c>
      <c r="D13" s="13" t="str">
        <f t="shared" ca="1" si="1"/>
        <v>PRESENTE</v>
      </c>
      <c r="E13" s="13" t="str">
        <f t="shared" ca="1" si="2"/>
        <v>P</v>
      </c>
      <c r="F13" s="14" t="s">
        <v>19</v>
      </c>
      <c r="G13" s="15" t="s">
        <v>10</v>
      </c>
      <c r="H13" s="29" t="s">
        <v>10</v>
      </c>
      <c r="I13" s="29" t="s">
        <v>10</v>
      </c>
      <c r="J13" s="29" t="s">
        <v>10</v>
      </c>
      <c r="K13" s="29"/>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4</v>
      </c>
      <c r="B14" s="11">
        <f t="shared" si="0"/>
        <v>4</v>
      </c>
      <c r="C14" s="12">
        <f ca="1">(COUNTIF(G14:OFFSET(G14,0,$D$2-1),"P")/$D$2)+(COUNTIF(G14:OFFSET(G14,0,$D$2-1),"X")/$D$2)</f>
        <v>1</v>
      </c>
      <c r="D14" s="13" t="str">
        <f t="shared" ca="1" si="1"/>
        <v>PRESENTE</v>
      </c>
      <c r="E14" s="13" t="str">
        <f t="shared" ca="1" si="2"/>
        <v>P</v>
      </c>
      <c r="F14" s="14" t="s">
        <v>20</v>
      </c>
      <c r="G14" s="15" t="s">
        <v>10</v>
      </c>
      <c r="H14" s="29" t="s">
        <v>10</v>
      </c>
      <c r="I14" s="29" t="s">
        <v>10</v>
      </c>
      <c r="J14" s="29" t="s">
        <v>10</v>
      </c>
      <c r="K14" s="29"/>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4</v>
      </c>
      <c r="B15" s="11">
        <f t="shared" si="0"/>
        <v>4</v>
      </c>
      <c r="C15" s="12">
        <f ca="1">(COUNTIF(G15:OFFSET(G15,0,$D$2-1),"P")/$D$2)+(COUNTIF(G15:OFFSET(G15,0,$D$2-1),"X")/$D$2)</f>
        <v>1</v>
      </c>
      <c r="D15" s="13" t="str">
        <f t="shared" ca="1" si="1"/>
        <v>PRESENTE</v>
      </c>
      <c r="E15" s="13" t="str">
        <f t="shared" ca="1" si="2"/>
        <v>P</v>
      </c>
      <c r="F15" s="14" t="s">
        <v>21</v>
      </c>
      <c r="G15" s="15" t="s">
        <v>10</v>
      </c>
      <c r="H15" s="29" t="s">
        <v>10</v>
      </c>
      <c r="I15" s="29" t="s">
        <v>10</v>
      </c>
      <c r="J15" s="29" t="s">
        <v>10</v>
      </c>
      <c r="K15" s="29"/>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4</v>
      </c>
      <c r="B16" s="11">
        <f t="shared" si="0"/>
        <v>4</v>
      </c>
      <c r="C16" s="12">
        <f ca="1">(COUNTIF(G16:OFFSET(G16,0,$D$2-1),"P")/$D$2)+(COUNTIF(G16:OFFSET(G16,0,$D$2-1),"X")/$D$2)</f>
        <v>1</v>
      </c>
      <c r="D16" s="13" t="str">
        <f t="shared" ca="1" si="1"/>
        <v>PRESENTE</v>
      </c>
      <c r="E16" s="13" t="str">
        <f t="shared" ca="1" si="2"/>
        <v>P</v>
      </c>
      <c r="F16" s="14" t="s">
        <v>22</v>
      </c>
      <c r="G16" s="15" t="s">
        <v>10</v>
      </c>
      <c r="H16" s="29" t="s">
        <v>10</v>
      </c>
      <c r="I16" s="29" t="s">
        <v>10</v>
      </c>
      <c r="J16" s="29" t="s">
        <v>10</v>
      </c>
      <c r="K16" s="29"/>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4</v>
      </c>
      <c r="B17" s="11">
        <f t="shared" si="0"/>
        <v>4</v>
      </c>
      <c r="C17" s="12">
        <f ca="1">(COUNTIF(G17:OFFSET(G17,0,$D$2-1),"P")/$D$2)+(COUNTIF(G17:OFFSET(G17,0,$D$2-1),"X")/$D$2)</f>
        <v>1</v>
      </c>
      <c r="D17" s="13" t="str">
        <f t="shared" ca="1" si="1"/>
        <v>PRESENTE</v>
      </c>
      <c r="E17" s="13" t="str">
        <f t="shared" ca="1" si="2"/>
        <v>P</v>
      </c>
      <c r="F17" s="17" t="s">
        <v>23</v>
      </c>
      <c r="G17" s="15" t="s">
        <v>10</v>
      </c>
      <c r="H17" s="29" t="s">
        <v>57</v>
      </c>
      <c r="I17" s="29" t="s">
        <v>57</v>
      </c>
      <c r="J17" s="29" t="s">
        <v>57</v>
      </c>
      <c r="K17" s="29"/>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4</v>
      </c>
      <c r="B18" s="11">
        <f t="shared" si="0"/>
        <v>4</v>
      </c>
      <c r="C18" s="12">
        <f ca="1">(COUNTIF(G18:OFFSET(G18,0,$D$2-1),"P")/$D$2)+(COUNTIF(G18:OFFSET(G18,0,$D$2-1),"X")/$D$2)</f>
        <v>1</v>
      </c>
      <c r="D18" s="13" t="str">
        <f t="shared" ca="1" si="1"/>
        <v>PRESENTE</v>
      </c>
      <c r="E18" s="13"/>
      <c r="F18" s="14" t="s">
        <v>24</v>
      </c>
      <c r="G18" s="15" t="s">
        <v>10</v>
      </c>
      <c r="H18" s="29" t="s">
        <v>10</v>
      </c>
      <c r="I18" s="29" t="s">
        <v>10</v>
      </c>
      <c r="J18" s="29" t="s">
        <v>10</v>
      </c>
      <c r="K18" s="29"/>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4</v>
      </c>
      <c r="B19" s="11">
        <f t="shared" si="0"/>
        <v>4</v>
      </c>
      <c r="C19" s="12">
        <f ca="1">(COUNTIF(G19:OFFSET(G19,0,$D$2-1),"P")/$D$2)+(COUNTIF(G19:OFFSET(G19,0,$D$2-1),"X")/$D$2)</f>
        <v>1</v>
      </c>
      <c r="D19" s="13" t="str">
        <f t="shared" ca="1" si="1"/>
        <v>PRESENTE</v>
      </c>
      <c r="E19" s="13" t="str">
        <f t="shared" ref="E19:E32" ca="1" si="3">IF($C18&gt;=0.5,"P","F")</f>
        <v>P</v>
      </c>
      <c r="F19" s="17" t="s">
        <v>25</v>
      </c>
      <c r="G19" s="15" t="s">
        <v>10</v>
      </c>
      <c r="H19" s="29" t="s">
        <v>10</v>
      </c>
      <c r="I19" s="29" t="s">
        <v>10</v>
      </c>
      <c r="J19" s="29" t="s">
        <v>10</v>
      </c>
      <c r="K19" s="29"/>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4</v>
      </c>
      <c r="B20" s="11">
        <f t="shared" si="0"/>
        <v>4</v>
      </c>
      <c r="C20" s="12">
        <f ca="1">(COUNTIF(G20:OFFSET(G20,0,$D$2-1),"P")/$D$2)+(COUNTIF(G20:OFFSET(G20,0,$D$2-1),"X")/$D$2)</f>
        <v>1</v>
      </c>
      <c r="D20" s="13" t="str">
        <f t="shared" ca="1" si="1"/>
        <v>PRESENTE</v>
      </c>
      <c r="E20" s="13" t="str">
        <f t="shared" ca="1" si="3"/>
        <v>P</v>
      </c>
      <c r="F20" s="17" t="s">
        <v>26</v>
      </c>
      <c r="G20" s="15" t="s">
        <v>10</v>
      </c>
      <c r="H20" s="29" t="s">
        <v>10</v>
      </c>
      <c r="I20" s="29" t="s">
        <v>10</v>
      </c>
      <c r="J20" s="29" t="s">
        <v>10</v>
      </c>
      <c r="K20" s="29"/>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4</v>
      </c>
      <c r="B21" s="11">
        <f t="shared" si="0"/>
        <v>4</v>
      </c>
      <c r="C21" s="12">
        <f ca="1">(COUNTIF(G21:OFFSET(G21,0,$D$2-1),"P")/$D$2)+(COUNTIF(G21:OFFSET(G21,0,$D$2-1),"X")/$D$2)</f>
        <v>1</v>
      </c>
      <c r="D21" s="13" t="str">
        <f t="shared" ca="1" si="1"/>
        <v>PRESENTE</v>
      </c>
      <c r="E21" s="13" t="str">
        <f t="shared" ca="1" si="3"/>
        <v>P</v>
      </c>
      <c r="F21" s="17" t="s">
        <v>27</v>
      </c>
      <c r="G21" s="15" t="s">
        <v>10</v>
      </c>
      <c r="H21" s="29" t="s">
        <v>10</v>
      </c>
      <c r="I21" s="29" t="s">
        <v>10</v>
      </c>
      <c r="J21" s="29" t="s">
        <v>10</v>
      </c>
      <c r="K21" s="29"/>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4</v>
      </c>
      <c r="B22" s="11">
        <f t="shared" si="0"/>
        <v>4</v>
      </c>
      <c r="C22" s="12">
        <f ca="1">(COUNTIF(G22:OFFSET(G22,0,$D$2-1),"P")/$D$2)+(COUNTIF(G22:OFFSET(G22,0,$D$2-1),"X")/$D$2)</f>
        <v>1</v>
      </c>
      <c r="D22" s="13" t="str">
        <f t="shared" ca="1" si="1"/>
        <v>PRESENTE</v>
      </c>
      <c r="E22" s="13" t="str">
        <f t="shared" ca="1" si="3"/>
        <v>P</v>
      </c>
      <c r="F22" s="17" t="s">
        <v>28</v>
      </c>
      <c r="G22" s="15" t="s">
        <v>10</v>
      </c>
      <c r="H22" s="29" t="s">
        <v>10</v>
      </c>
      <c r="I22" s="29" t="s">
        <v>10</v>
      </c>
      <c r="J22" s="29" t="s">
        <v>10</v>
      </c>
      <c r="K22" s="29"/>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4</v>
      </c>
      <c r="B23" s="11">
        <f t="shared" si="0"/>
        <v>4</v>
      </c>
      <c r="C23" s="12">
        <f ca="1">(COUNTIF(G23:OFFSET(G23,0,$D$2-1),"P")/$D$2)+(COUNTIF(G23:OFFSET(G23,0,$D$2-1),"X")/$D$2)</f>
        <v>1</v>
      </c>
      <c r="D23" s="13" t="str">
        <f t="shared" ca="1" si="1"/>
        <v>PRESENTE</v>
      </c>
      <c r="E23" s="13" t="str">
        <f t="shared" ca="1" si="3"/>
        <v>P</v>
      </c>
      <c r="F23" s="17" t="s">
        <v>29</v>
      </c>
      <c r="G23" s="15" t="s">
        <v>10</v>
      </c>
      <c r="H23" s="29" t="s">
        <v>10</v>
      </c>
      <c r="I23" s="29" t="s">
        <v>10</v>
      </c>
      <c r="J23" s="29" t="s">
        <v>10</v>
      </c>
      <c r="K23" s="29"/>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4</v>
      </c>
      <c r="B24" s="11">
        <f t="shared" si="0"/>
        <v>4</v>
      </c>
      <c r="C24" s="12">
        <f ca="1">(COUNTIF(G24:OFFSET(G24,0,$D$2-1),"P")/$D$2)+(COUNTIF(G24:OFFSET(G24,0,$D$2-1),"X")/$D$2)</f>
        <v>1</v>
      </c>
      <c r="D24" s="13" t="str">
        <f t="shared" ca="1" si="1"/>
        <v>PRESENTE</v>
      </c>
      <c r="E24" s="13" t="str">
        <f t="shared" ca="1" si="3"/>
        <v>P</v>
      </c>
      <c r="F24" s="17" t="s">
        <v>30</v>
      </c>
      <c r="G24" s="15" t="s">
        <v>10</v>
      </c>
      <c r="H24" s="29" t="s">
        <v>10</v>
      </c>
      <c r="I24" s="29" t="s">
        <v>10</v>
      </c>
      <c r="J24" s="29" t="s">
        <v>10</v>
      </c>
      <c r="K24" s="29"/>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4</v>
      </c>
      <c r="B25" s="11">
        <f t="shared" si="0"/>
        <v>4</v>
      </c>
      <c r="C25" s="12">
        <f ca="1">(COUNTIF(G25:OFFSET(G25,0,$D$2-1),"P")/$D$2)+(COUNTIF(G25:OFFSET(G25,0,$D$2-1),"X")/$D$2)</f>
        <v>1</v>
      </c>
      <c r="D25" s="13" t="str">
        <f t="shared" ca="1" si="1"/>
        <v>PRESENTE</v>
      </c>
      <c r="E25" s="13" t="str">
        <f t="shared" ca="1" si="3"/>
        <v>P</v>
      </c>
      <c r="F25" s="17" t="s">
        <v>31</v>
      </c>
      <c r="G25" s="15" t="s">
        <v>10</v>
      </c>
      <c r="H25" s="29" t="s">
        <v>10</v>
      </c>
      <c r="I25" s="29" t="s">
        <v>10</v>
      </c>
      <c r="J25" s="29" t="s">
        <v>10</v>
      </c>
      <c r="K25" s="29"/>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4</v>
      </c>
      <c r="B26" s="11">
        <f t="shared" si="0"/>
        <v>4</v>
      </c>
      <c r="C26" s="12">
        <f ca="1">(COUNTIF(G26:OFFSET(G26,0,$D$2-1),"P")/$D$2)+(COUNTIF(G26:OFFSET(G26,0,$D$2-1),"X")/$D$2)</f>
        <v>1</v>
      </c>
      <c r="D26" s="13" t="str">
        <f t="shared" ca="1" si="1"/>
        <v>PRESENTE</v>
      </c>
      <c r="E26" s="13" t="str">
        <f t="shared" ca="1" si="3"/>
        <v>P</v>
      </c>
      <c r="F26" s="17" t="s">
        <v>32</v>
      </c>
      <c r="G26" s="15" t="s">
        <v>10</v>
      </c>
      <c r="H26" s="29" t="s">
        <v>10</v>
      </c>
      <c r="I26" s="29" t="s">
        <v>10</v>
      </c>
      <c r="J26" s="29" t="s">
        <v>10</v>
      </c>
      <c r="K26" s="29"/>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4</v>
      </c>
      <c r="B27" s="11">
        <f t="shared" si="0"/>
        <v>4</v>
      </c>
      <c r="C27" s="12">
        <f ca="1">(COUNTIF(G27:OFFSET(G27,0,$D$2-1),"P")/$D$2)+(COUNTIF(G27:OFFSET(G27,0,$D$2-1),"X")/$D$2)</f>
        <v>1</v>
      </c>
      <c r="D27" s="13" t="str">
        <f t="shared" ca="1" si="1"/>
        <v>PRESENTE</v>
      </c>
      <c r="E27" s="13" t="str">
        <f t="shared" ca="1" si="3"/>
        <v>P</v>
      </c>
      <c r="F27" s="17" t="s">
        <v>33</v>
      </c>
      <c r="G27" s="15" t="s">
        <v>10</v>
      </c>
      <c r="H27" s="29" t="s">
        <v>10</v>
      </c>
      <c r="I27" s="29" t="s">
        <v>10</v>
      </c>
      <c r="J27" s="29" t="s">
        <v>10</v>
      </c>
      <c r="K27" s="29"/>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4</v>
      </c>
      <c r="B28" s="11">
        <f t="shared" si="0"/>
        <v>4</v>
      </c>
      <c r="C28" s="12">
        <f ca="1">(COUNTIF(G28:OFFSET(G28,0,$D$2-1),"P")/$D$2)+(COUNTIF(G28:OFFSET(G28,0,$D$2-1),"X")/$D$2)</f>
        <v>1</v>
      </c>
      <c r="D28" s="13" t="str">
        <f t="shared" ca="1" si="1"/>
        <v>PRESENTE</v>
      </c>
      <c r="E28" s="13" t="str">
        <f t="shared" ca="1" si="3"/>
        <v>P</v>
      </c>
      <c r="F28" s="17" t="s">
        <v>34</v>
      </c>
      <c r="G28" s="15" t="s">
        <v>10</v>
      </c>
      <c r="H28" s="29" t="s">
        <v>10</v>
      </c>
      <c r="I28" s="29" t="s">
        <v>10</v>
      </c>
      <c r="J28" s="29" t="s">
        <v>10</v>
      </c>
      <c r="K28" s="29"/>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4</v>
      </c>
      <c r="B29" s="11">
        <f t="shared" si="0"/>
        <v>4</v>
      </c>
      <c r="C29" s="12">
        <f ca="1">(COUNTIF(G29:OFFSET(G29,0,$D$2-1),"P")/$D$2)+(COUNTIF(G29:OFFSET(G29,0,$D$2-1),"X")/$D$2)</f>
        <v>1</v>
      </c>
      <c r="D29" s="13" t="str">
        <f t="shared" ca="1" si="1"/>
        <v>PRESENTE</v>
      </c>
      <c r="E29" s="13" t="str">
        <f t="shared" ca="1" si="3"/>
        <v>P</v>
      </c>
      <c r="F29" s="17" t="s">
        <v>35</v>
      </c>
      <c r="G29" s="15" t="s">
        <v>10</v>
      </c>
      <c r="H29" s="29" t="s">
        <v>10</v>
      </c>
      <c r="I29" s="29" t="s">
        <v>10</v>
      </c>
      <c r="J29" s="29" t="s">
        <v>10</v>
      </c>
      <c r="K29" s="29"/>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4</v>
      </c>
      <c r="B30" s="11">
        <f t="shared" si="0"/>
        <v>4</v>
      </c>
      <c r="C30" s="12">
        <f ca="1">(COUNTIF(G30:OFFSET(G30,0,$D$2-1),"P")/$D$2)+(COUNTIF(G30:OFFSET(G30,0,$D$2-1),"X")/$D$2)</f>
        <v>1</v>
      </c>
      <c r="D30" s="13" t="str">
        <f t="shared" ca="1" si="1"/>
        <v>PRESENTE</v>
      </c>
      <c r="E30" s="13" t="str">
        <f t="shared" ca="1" si="3"/>
        <v>P</v>
      </c>
      <c r="F30" s="17" t="s">
        <v>36</v>
      </c>
      <c r="G30" s="15" t="s">
        <v>10</v>
      </c>
      <c r="H30" s="29" t="s">
        <v>10</v>
      </c>
      <c r="I30" s="29" t="s">
        <v>10</v>
      </c>
      <c r="J30" s="29" t="s">
        <v>10</v>
      </c>
      <c r="K30" s="29"/>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4</v>
      </c>
      <c r="B31" s="11">
        <f t="shared" si="0"/>
        <v>4</v>
      </c>
      <c r="C31" s="12">
        <f ca="1">(COUNTIF(G31:OFFSET(G31,0,$D$2-1),"P")/$D$2)+(COUNTIF(G31:OFFSET(G31,0,$D$2-1),"X")/$D$2)</f>
        <v>1</v>
      </c>
      <c r="D31" s="13" t="str">
        <f t="shared" ca="1" si="1"/>
        <v>PRESENTE</v>
      </c>
      <c r="E31" s="13" t="str">
        <f t="shared" ca="1" si="3"/>
        <v>P</v>
      </c>
      <c r="F31" s="17" t="s">
        <v>37</v>
      </c>
      <c r="G31" s="15" t="s">
        <v>10</v>
      </c>
      <c r="H31" s="29" t="s">
        <v>10</v>
      </c>
      <c r="I31" s="29" t="s">
        <v>10</v>
      </c>
      <c r="J31" s="29" t="s">
        <v>10</v>
      </c>
      <c r="K31" s="29"/>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4</v>
      </c>
      <c r="B32" s="11">
        <f t="shared" si="0"/>
        <v>4</v>
      </c>
      <c r="C32" s="12">
        <f ca="1">(COUNTIF(G32:OFFSET(G32,0,$D$2-1),"P")/$D$2)+(COUNTIF(G32:OFFSET(G32,0,$D$2-1),"X")/$D$2)</f>
        <v>1</v>
      </c>
      <c r="D32" s="13" t="str">
        <f t="shared" ca="1" si="1"/>
        <v>PRESENTE</v>
      </c>
      <c r="E32" s="13" t="str">
        <f t="shared" ca="1" si="3"/>
        <v>P</v>
      </c>
      <c r="F32" s="17" t="s">
        <v>38</v>
      </c>
      <c r="G32" s="15" t="s">
        <v>10</v>
      </c>
      <c r="H32" s="29" t="s">
        <v>10</v>
      </c>
      <c r="I32" s="29" t="s">
        <v>10</v>
      </c>
      <c r="J32" s="29" t="s">
        <v>10</v>
      </c>
      <c r="K32" s="29"/>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4</v>
      </c>
      <c r="B33" s="11">
        <f t="shared" si="0"/>
        <v>4</v>
      </c>
      <c r="C33" s="12">
        <f ca="1">(COUNTIF(G33:OFFSET(G33,0,$D$2-1),"P")/$D$2)+(COUNTIF(G33:OFFSET(G33,0,$D$2-1),"X")/$D$2)</f>
        <v>1</v>
      </c>
      <c r="D33" s="13" t="str">
        <f t="shared" ca="1" si="1"/>
        <v>PRESENTE</v>
      </c>
      <c r="E33" s="13" t="e">
        <f>IF(#REF!&gt;=0.5,"P","F")</f>
        <v>#REF!</v>
      </c>
      <c r="F33" s="17" t="s">
        <v>39</v>
      </c>
      <c r="G33" s="15" t="s">
        <v>10</v>
      </c>
      <c r="H33" s="29" t="s">
        <v>10</v>
      </c>
      <c r="I33" s="29" t="s">
        <v>10</v>
      </c>
      <c r="J33" s="29" t="s">
        <v>10</v>
      </c>
      <c r="K33" s="29"/>
      <c r="L33" s="29"/>
      <c r="M33" s="29"/>
      <c r="N33" s="29"/>
      <c r="O33" s="29"/>
      <c r="P33" s="29"/>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4</v>
      </c>
      <c r="B34" s="11">
        <f t="shared" si="0"/>
        <v>4</v>
      </c>
      <c r="C34" s="12">
        <f ca="1">(COUNTIF(G34:OFFSET(G34,0,$D$2-1),"P")/$D$2)+(COUNTIF(G34:OFFSET(G34,0,$D$2-1),"X")/$D$2)</f>
        <v>1</v>
      </c>
      <c r="D34" s="13" t="str">
        <f ca="1">IF($C34&gt;=0.5,"PRESENTE","AUSENTE")</f>
        <v>PRESENTE</v>
      </c>
      <c r="E34" s="13" t="str">
        <f ca="1">IF($C37&gt;=0.5,"P","F")</f>
        <v>P</v>
      </c>
      <c r="F34" s="17" t="s">
        <v>61</v>
      </c>
      <c r="G34" s="15" t="s">
        <v>10</v>
      </c>
      <c r="H34" s="29" t="s">
        <v>10</v>
      </c>
      <c r="I34" s="29" t="s">
        <v>10</v>
      </c>
      <c r="J34" s="29" t="s">
        <v>10</v>
      </c>
      <c r="K34" s="29"/>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4</v>
      </c>
      <c r="B35" s="11">
        <f t="shared" si="0"/>
        <v>4</v>
      </c>
      <c r="C35" s="12">
        <f ca="1">(COUNTIF(G35:OFFSET(G35,0,$D$2-1),"P")/$D$2)+(COUNTIF(G35:OFFSET(G35,0,$D$2-1),"X")/$D$2)</f>
        <v>1</v>
      </c>
      <c r="D35" s="13" t="str">
        <f t="shared" ca="1" si="1"/>
        <v>PRESENTE</v>
      </c>
      <c r="E35" s="13" t="str">
        <f ca="1">IF($C33&gt;=0.5,"P","F")</f>
        <v>P</v>
      </c>
      <c r="F35" s="17" t="s">
        <v>62</v>
      </c>
      <c r="G35" s="15" t="s">
        <v>10</v>
      </c>
      <c r="H35" s="29" t="s">
        <v>10</v>
      </c>
      <c r="I35" s="29" t="s">
        <v>10</v>
      </c>
      <c r="J35" s="29" t="s">
        <v>10</v>
      </c>
      <c r="K35" s="29"/>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4</v>
      </c>
      <c r="B36" s="11">
        <f t="shared" si="0"/>
        <v>4</v>
      </c>
      <c r="C36" s="12">
        <f ca="1">(COUNTIF(G36:OFFSET(G36,0,$D$2-1),"P")/$D$2)+(COUNTIF(G36:OFFSET(G36,0,$D$2-1),"X")/$D$2)</f>
        <v>1</v>
      </c>
      <c r="D36" s="13" t="str">
        <f t="shared" ca="1" si="1"/>
        <v>PRESENTE</v>
      </c>
      <c r="E36" s="13" t="str">
        <f ca="1">IF($C35&gt;=0.5,"P","F")</f>
        <v>P</v>
      </c>
      <c r="F36" s="17" t="s">
        <v>63</v>
      </c>
      <c r="G36" s="15" t="s">
        <v>10</v>
      </c>
      <c r="H36" s="29" t="s">
        <v>10</v>
      </c>
      <c r="I36" s="29" t="s">
        <v>10</v>
      </c>
      <c r="J36" s="29" t="s">
        <v>10</v>
      </c>
      <c r="K36" s="29"/>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4</v>
      </c>
      <c r="B37" s="11">
        <f t="shared" si="0"/>
        <v>4</v>
      </c>
      <c r="C37" s="12">
        <f ca="1">(COUNTIF(G37:OFFSET(G37,0,$D$2-1),"P")/$D$2)+(COUNTIF(G37:OFFSET(G37,0,$D$2-1),"X")/$D$2)</f>
        <v>1</v>
      </c>
      <c r="D37" s="13" t="str">
        <f t="shared" ca="1" si="1"/>
        <v>PRESENTE</v>
      </c>
      <c r="E37" s="13" t="str">
        <f ca="1">IF($C36&gt;=0.5,"P","F")</f>
        <v>P</v>
      </c>
      <c r="F37" s="17" t="s">
        <v>64</v>
      </c>
      <c r="G37" s="15" t="s">
        <v>10</v>
      </c>
      <c r="H37" s="29" t="s">
        <v>10</v>
      </c>
      <c r="I37" s="29" t="s">
        <v>10</v>
      </c>
      <c r="J37" s="29" t="s">
        <v>10</v>
      </c>
      <c r="K37" s="29"/>
      <c r="L37" s="29"/>
      <c r="M37" s="29"/>
      <c r="N37" s="29"/>
      <c r="O37" s="29"/>
      <c r="P37" s="29"/>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4</v>
      </c>
      <c r="B38" s="11">
        <f t="shared" si="0"/>
        <v>4</v>
      </c>
      <c r="C38" s="12">
        <f ca="1">(COUNTIF(G38:OFFSET(G38,0,$D$2-1),"P")/$D$2)+(COUNTIF(G38:OFFSET(G38,0,$D$2-1),"X")/$D$2)</f>
        <v>1</v>
      </c>
      <c r="D38" s="13" t="str">
        <f t="shared" ca="1" si="1"/>
        <v>PRESENTE</v>
      </c>
      <c r="E38" s="13"/>
      <c r="F38" s="17" t="s">
        <v>65</v>
      </c>
      <c r="G38" s="15" t="s">
        <v>10</v>
      </c>
      <c r="H38" s="29" t="s">
        <v>10</v>
      </c>
      <c r="I38" s="29" t="s">
        <v>10</v>
      </c>
      <c r="J38" s="29" t="s">
        <v>10</v>
      </c>
      <c r="K38" s="29"/>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4</v>
      </c>
      <c r="B39" s="11">
        <f t="shared" si="0"/>
        <v>4</v>
      </c>
      <c r="C39" s="12">
        <f ca="1">(COUNTIF(G39:OFFSET(G39,0,$D$2-1),"P")/$D$2)+(COUNTIF(G39:OFFSET(G39,0,$D$2-1),"X")/$D$2)</f>
        <v>1</v>
      </c>
      <c r="D39" s="13" t="str">
        <f t="shared" ca="1" si="1"/>
        <v>PRESENTE</v>
      </c>
      <c r="E39" s="13" t="str">
        <f ca="1">IF($C34&gt;=0.5,"P","F")</f>
        <v>P</v>
      </c>
      <c r="F39" s="17" t="s">
        <v>40</v>
      </c>
      <c r="G39" s="15" t="s">
        <v>10</v>
      </c>
      <c r="H39" s="29" t="s">
        <v>10</v>
      </c>
      <c r="I39" s="29" t="s">
        <v>10</v>
      </c>
      <c r="J39" s="29" t="s">
        <v>10</v>
      </c>
      <c r="K39" s="29"/>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4</v>
      </c>
      <c r="B40" s="11">
        <f t="shared" si="0"/>
        <v>4</v>
      </c>
      <c r="C40" s="12">
        <f ca="1">(COUNTIF(G40:OFFSET(G40,0,$D$2-1),"P")/$D$2)+(COUNTIF(G40:OFFSET(G40,0,$D$2-1),"X")/$D$2)</f>
        <v>1</v>
      </c>
      <c r="D40" s="13" t="str">
        <f t="shared" ca="1" si="1"/>
        <v>PRESENTE</v>
      </c>
      <c r="E40" s="13" t="str">
        <f ca="1">IF($C39&gt;=0.5,"P","F")</f>
        <v>P</v>
      </c>
      <c r="F40" s="17" t="s">
        <v>41</v>
      </c>
      <c r="G40" s="15" t="s">
        <v>10</v>
      </c>
      <c r="H40" s="29" t="s">
        <v>10</v>
      </c>
      <c r="I40" s="29" t="s">
        <v>10</v>
      </c>
      <c r="J40" s="29" t="s">
        <v>10</v>
      </c>
      <c r="K40" s="29"/>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4</v>
      </c>
      <c r="B41" s="11">
        <f t="shared" si="0"/>
        <v>4</v>
      </c>
      <c r="C41" s="12">
        <f ca="1">(COUNTIF(G41:OFFSET(G41,0,$D$2-1),"P")/$D$2)+(COUNTIF(G41:OFFSET(G41,0,$D$2-1),"X")/$D$2)</f>
        <v>1</v>
      </c>
      <c r="D41" s="13" t="str">
        <f t="shared" ca="1" si="1"/>
        <v>PRESENTE</v>
      </c>
      <c r="E41" s="13" t="str">
        <f ca="1">IF($C41&gt;=0.5,"P","F")</f>
        <v>P</v>
      </c>
      <c r="F41" s="17" t="s">
        <v>42</v>
      </c>
      <c r="G41" s="15" t="s">
        <v>10</v>
      </c>
      <c r="H41" s="29" t="s">
        <v>10</v>
      </c>
      <c r="I41" s="29" t="s">
        <v>10</v>
      </c>
      <c r="J41" s="29" t="s">
        <v>10</v>
      </c>
      <c r="K41" s="29"/>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4</v>
      </c>
      <c r="B42" s="11">
        <f t="shared" si="0"/>
        <v>4</v>
      </c>
      <c r="C42" s="12">
        <f ca="1">(COUNTIF(G42:OFFSET(G42,0,$D$2-1),"P")/$D$2)+(COUNTIF(G42:OFFSET(G42,0,$D$2-1),"X")/$D$2)</f>
        <v>1</v>
      </c>
      <c r="D42" s="13" t="str">
        <f t="shared" ca="1" si="1"/>
        <v>PRESENTE</v>
      </c>
      <c r="E42" s="13" t="str">
        <f ca="1">IF($C42&gt;=0.5,"P","F")</f>
        <v>P</v>
      </c>
      <c r="F42" s="17" t="s">
        <v>43</v>
      </c>
      <c r="G42" s="15" t="s">
        <v>10</v>
      </c>
      <c r="H42" s="29" t="s">
        <v>10</v>
      </c>
      <c r="I42" s="29" t="s">
        <v>10</v>
      </c>
      <c r="J42" s="29" t="s">
        <v>10</v>
      </c>
      <c r="K42" s="29"/>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4</v>
      </c>
      <c r="B43" s="11">
        <f t="shared" si="0"/>
        <v>4</v>
      </c>
      <c r="C43" s="12">
        <f ca="1">(COUNTIF(G43:OFFSET(G43,0,$D$2-1),"P")/$D$2)+(COUNTIF(G43:OFFSET(G43,0,$D$2-1),"X")/$D$2)</f>
        <v>1</v>
      </c>
      <c r="D43" s="13" t="str">
        <f t="shared" ca="1" si="1"/>
        <v>PRESENTE</v>
      </c>
      <c r="E43" s="13" t="str">
        <f ca="1">IF($C43&gt;=0.5,"P","F")</f>
        <v>P</v>
      </c>
      <c r="F43" s="17" t="s">
        <v>44</v>
      </c>
      <c r="G43" s="15" t="s">
        <v>10</v>
      </c>
      <c r="H43" s="29" t="s">
        <v>10</v>
      </c>
      <c r="I43" s="29" t="s">
        <v>10</v>
      </c>
      <c r="J43" s="29" t="s">
        <v>10</v>
      </c>
      <c r="K43" s="29"/>
      <c r="L43" s="29"/>
      <c r="M43" s="29"/>
      <c r="N43" s="29"/>
      <c r="O43" s="29"/>
      <c r="P43" s="29"/>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4</v>
      </c>
      <c r="B44" s="11">
        <f t="shared" si="0"/>
        <v>4</v>
      </c>
      <c r="C44" s="12">
        <f ca="1">(COUNTIF(G44:OFFSET(G44,0,$D$2-1),"P")/$D$2)+(COUNTIF(G44:OFFSET(G44,0,$D$2-1),"X")/$D$2)</f>
        <v>1</v>
      </c>
      <c r="D44" s="13" t="str">
        <f t="shared" ca="1" si="1"/>
        <v>PRESENTE</v>
      </c>
      <c r="E44" s="13" t="str">
        <f ca="1">IF($C44&gt;=0.5,"P","F")</f>
        <v>P</v>
      </c>
      <c r="F44" s="17" t="s">
        <v>45</v>
      </c>
      <c r="G44" s="15" t="s">
        <v>10</v>
      </c>
      <c r="H44" s="29" t="s">
        <v>10</v>
      </c>
      <c r="I44" s="29" t="s">
        <v>10</v>
      </c>
      <c r="J44" s="29" t="s">
        <v>10</v>
      </c>
      <c r="K44" s="29"/>
      <c r="L44" s="29"/>
      <c r="M44" s="29"/>
      <c r="N44" s="29"/>
      <c r="O44" s="29"/>
      <c r="P44" s="29"/>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46</v>
      </c>
      <c r="G45" s="22">
        <f>COUNTIF(G4:G44,"P")+COUNTIF(G4:G44,"X")</f>
        <v>41</v>
      </c>
      <c r="H45" s="30"/>
      <c r="I45" s="30"/>
      <c r="J45" s="30"/>
      <c r="K45" s="30"/>
      <c r="L45" s="30"/>
      <c r="M45" s="30"/>
      <c r="N45" s="30"/>
      <c r="O45" s="30"/>
      <c r="P45" s="30"/>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47</v>
      </c>
    </row>
    <row r="48" spans="1:1024" ht="15" x14ac:dyDescent="0.25">
      <c r="D48" s="24" t="s">
        <v>10</v>
      </c>
      <c r="E48" s="24"/>
      <c r="F48" s="25" t="s">
        <v>48</v>
      </c>
    </row>
    <row r="49" spans="1:17" ht="15" x14ac:dyDescent="0.25">
      <c r="D49" s="24" t="s">
        <v>49</v>
      </c>
      <c r="E49" s="24"/>
      <c r="F49" s="25" t="s">
        <v>50</v>
      </c>
    </row>
    <row r="50" spans="1:17" ht="15" x14ac:dyDescent="0.25">
      <c r="D50" s="24" t="s">
        <v>51</v>
      </c>
      <c r="E50" s="24"/>
      <c r="F50" s="25" t="s">
        <v>52</v>
      </c>
    </row>
    <row r="51" spans="1:17" ht="15" x14ac:dyDescent="0.25">
      <c r="D51" s="24" t="s">
        <v>53</v>
      </c>
      <c r="E51" s="24"/>
      <c r="F51" s="25" t="s">
        <v>54</v>
      </c>
    </row>
    <row r="52" spans="1:17" ht="15" x14ac:dyDescent="0.25">
      <c r="D52" s="24" t="s">
        <v>55</v>
      </c>
      <c r="E52" s="24"/>
      <c r="F52" s="25" t="s">
        <v>56</v>
      </c>
    </row>
    <row r="53" spans="1:17" ht="15" x14ac:dyDescent="0.25">
      <c r="D53" s="24" t="s">
        <v>57</v>
      </c>
      <c r="E53" s="24"/>
      <c r="F53" s="7" t="s">
        <v>58</v>
      </c>
    </row>
    <row r="54" spans="1:17" ht="15.75" thickBot="1" x14ac:dyDescent="0.3">
      <c r="D54" s="7"/>
      <c r="E54" s="7"/>
      <c r="F54" s="7"/>
    </row>
    <row r="55" spans="1:17" ht="24" customHeight="1" thickBot="1" x14ac:dyDescent="0.25">
      <c r="A55" s="37" t="s">
        <v>59</v>
      </c>
      <c r="B55" s="37"/>
      <c r="C55" s="37"/>
      <c r="D55" s="37"/>
      <c r="E55" s="37"/>
      <c r="F55" s="37"/>
      <c r="G55" s="37"/>
      <c r="H55" s="34"/>
      <c r="I55" s="34"/>
      <c r="J55" s="34"/>
      <c r="K55" s="31"/>
      <c r="L55" s="32"/>
      <c r="M55" s="32"/>
      <c r="N55" s="33"/>
      <c r="O55" s="26"/>
      <c r="P55" s="26"/>
      <c r="Q55" s="26"/>
    </row>
    <row r="56" spans="1:17" ht="13.5" thickBot="1" x14ac:dyDescent="0.25"/>
    <row r="57" spans="1:17" ht="24" customHeight="1" thickBot="1" x14ac:dyDescent="0.25">
      <c r="A57" s="37" t="s">
        <v>60</v>
      </c>
      <c r="B57" s="37"/>
      <c r="C57" s="37"/>
      <c r="D57" s="37"/>
      <c r="E57" s="37"/>
      <c r="F57" s="37"/>
      <c r="G57" s="37"/>
      <c r="H57" s="34"/>
      <c r="I57" s="34"/>
      <c r="J57" s="34"/>
      <c r="K57" s="31"/>
      <c r="L57" s="32"/>
      <c r="M57" s="32"/>
      <c r="N57" s="33"/>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R45:IN45 A1:C3 Q1:IN2 O46:IN65536 A4:E44 R3:IN38 G4:G44 K39:IN44 K4:Q38">
    <cfRule type="cellIs" dxfId="92" priority="209" operator="equal">
      <formula>"X"</formula>
    </cfRule>
    <cfRule type="cellIs" dxfId="91" priority="210" operator="equal">
      <formula>"F"</formula>
    </cfRule>
    <cfRule type="cellIs" dxfId="90" priority="211" operator="equal">
      <formula>"P"</formula>
    </cfRule>
  </conditionalFormatting>
  <conditionalFormatting sqref="Q45">
    <cfRule type="cellIs" dxfId="89" priority="212" operator="equal">
      <formula>"X"</formula>
    </cfRule>
    <cfRule type="cellIs" dxfId="88" priority="213" operator="equal">
      <formula>"F"</formula>
    </cfRule>
    <cfRule type="cellIs" dxfId="87" priority="214" operator="equal">
      <formula>"P"</formula>
    </cfRule>
  </conditionalFormatting>
  <conditionalFormatting sqref="G1:G3 G45:G65536">
    <cfRule type="cellIs" dxfId="86" priority="218" operator="equal">
      <formula>"X"</formula>
    </cfRule>
    <cfRule type="cellIs" dxfId="85" priority="219" operator="equal">
      <formula>"F"</formula>
    </cfRule>
    <cfRule type="cellIs" dxfId="84" priority="220" operator="equal">
      <formula>"P"</formula>
    </cfRule>
  </conditionalFormatting>
  <conditionalFormatting sqref="K46:K65536">
    <cfRule type="cellIs" dxfId="83" priority="154" operator="equal">
      <formula>"X"</formula>
    </cfRule>
    <cfRule type="cellIs" dxfId="82" priority="155" operator="equal">
      <formula>"F"</formula>
    </cfRule>
    <cfRule type="cellIs" dxfId="81" priority="156" operator="equal">
      <formula>"P"</formula>
    </cfRule>
  </conditionalFormatting>
  <conditionalFormatting sqref="K1:K2">
    <cfRule type="cellIs" dxfId="80" priority="148" operator="equal">
      <formula>"X"</formula>
    </cfRule>
    <cfRule type="cellIs" dxfId="79" priority="149" operator="equal">
      <formula>"F"</formula>
    </cfRule>
    <cfRule type="cellIs" dxfId="78" priority="150" operator="equal">
      <formula>"P"</formula>
    </cfRule>
  </conditionalFormatting>
  <conditionalFormatting sqref="K45">
    <cfRule type="cellIs" dxfId="77" priority="136" operator="equal">
      <formula>"X"</formula>
    </cfRule>
    <cfRule type="cellIs" dxfId="76" priority="137" operator="equal">
      <formula>"F"</formula>
    </cfRule>
    <cfRule type="cellIs" dxfId="75" priority="138" operator="equal">
      <formula>"P"</formula>
    </cfRule>
  </conditionalFormatting>
  <conditionalFormatting sqref="L46:L65536">
    <cfRule type="cellIs" dxfId="74" priority="133" operator="equal">
      <formula>"X"</formula>
    </cfRule>
    <cfRule type="cellIs" dxfId="73" priority="134" operator="equal">
      <formula>"F"</formula>
    </cfRule>
    <cfRule type="cellIs" dxfId="72" priority="135" operator="equal">
      <formula>"P"</formula>
    </cfRule>
  </conditionalFormatting>
  <conditionalFormatting sqref="L1:L2">
    <cfRule type="cellIs" dxfId="71" priority="130" operator="equal">
      <formula>"X"</formula>
    </cfRule>
    <cfRule type="cellIs" dxfId="70" priority="131" operator="equal">
      <formula>"F"</formula>
    </cfRule>
    <cfRule type="cellIs" dxfId="69" priority="132" operator="equal">
      <formula>"P"</formula>
    </cfRule>
  </conditionalFormatting>
  <conditionalFormatting sqref="L45">
    <cfRule type="cellIs" dxfId="68" priority="124" operator="equal">
      <formula>"X"</formula>
    </cfRule>
    <cfRule type="cellIs" dxfId="67" priority="125" operator="equal">
      <formula>"F"</formula>
    </cfRule>
    <cfRule type="cellIs" dxfId="66" priority="126" operator="equal">
      <formula>"P"</formula>
    </cfRule>
  </conditionalFormatting>
  <conditionalFormatting sqref="M46:M65536">
    <cfRule type="cellIs" dxfId="65" priority="121" operator="equal">
      <formula>"X"</formula>
    </cfRule>
    <cfRule type="cellIs" dxfId="64" priority="122" operator="equal">
      <formula>"F"</formula>
    </cfRule>
    <cfRule type="cellIs" dxfId="63" priority="123" operator="equal">
      <formula>"P"</formula>
    </cfRule>
  </conditionalFormatting>
  <conditionalFormatting sqref="M1:M2">
    <cfRule type="cellIs" dxfId="62" priority="118" operator="equal">
      <formula>"X"</formula>
    </cfRule>
    <cfRule type="cellIs" dxfId="61" priority="119" operator="equal">
      <formula>"F"</formula>
    </cfRule>
    <cfRule type="cellIs" dxfId="60" priority="120" operator="equal">
      <formula>"P"</formula>
    </cfRule>
  </conditionalFormatting>
  <conditionalFormatting sqref="M45">
    <cfRule type="cellIs" dxfId="59" priority="112" operator="equal">
      <formula>"X"</formula>
    </cfRule>
    <cfRule type="cellIs" dxfId="58" priority="113" operator="equal">
      <formula>"F"</formula>
    </cfRule>
    <cfRule type="cellIs" dxfId="57" priority="114" operator="equal">
      <formula>"P"</formula>
    </cfRule>
  </conditionalFormatting>
  <conditionalFormatting sqref="N46:N65536">
    <cfRule type="cellIs" dxfId="56" priority="85" operator="equal">
      <formula>"X"</formula>
    </cfRule>
    <cfRule type="cellIs" dxfId="55" priority="86" operator="equal">
      <formula>"F"</formula>
    </cfRule>
    <cfRule type="cellIs" dxfId="54" priority="87" operator="equal">
      <formula>"P"</formula>
    </cfRule>
  </conditionalFormatting>
  <conditionalFormatting sqref="N1:N2">
    <cfRule type="cellIs" dxfId="53" priority="82" operator="equal">
      <formula>"X"</formula>
    </cfRule>
    <cfRule type="cellIs" dxfId="52" priority="83" operator="equal">
      <formula>"F"</formula>
    </cfRule>
    <cfRule type="cellIs" dxfId="51" priority="84" operator="equal">
      <formula>"P"</formula>
    </cfRule>
  </conditionalFormatting>
  <conditionalFormatting sqref="N45">
    <cfRule type="cellIs" dxfId="50" priority="76" operator="equal">
      <formula>"X"</formula>
    </cfRule>
    <cfRule type="cellIs" dxfId="49" priority="77" operator="equal">
      <formula>"F"</formula>
    </cfRule>
    <cfRule type="cellIs" dxfId="48" priority="78" operator="equal">
      <formula>"P"</formula>
    </cfRule>
  </conditionalFormatting>
  <conditionalFormatting sqref="O1:O2">
    <cfRule type="cellIs" dxfId="47" priority="73" operator="equal">
      <formula>"X"</formula>
    </cfRule>
    <cfRule type="cellIs" dxfId="46" priority="74" operator="equal">
      <formula>"F"</formula>
    </cfRule>
    <cfRule type="cellIs" dxfId="45" priority="75" operator="equal">
      <formula>"P"</formula>
    </cfRule>
  </conditionalFormatting>
  <conditionalFormatting sqref="O45">
    <cfRule type="cellIs" dxfId="44" priority="67" operator="equal">
      <formula>"X"</formula>
    </cfRule>
    <cfRule type="cellIs" dxfId="43" priority="68" operator="equal">
      <formula>"F"</formula>
    </cfRule>
    <cfRule type="cellIs" dxfId="42" priority="69" operator="equal">
      <formula>"P"</formula>
    </cfRule>
  </conditionalFormatting>
  <conditionalFormatting sqref="P1:P2">
    <cfRule type="cellIs" dxfId="41" priority="64" operator="equal">
      <formula>"X"</formula>
    </cfRule>
    <cfRule type="cellIs" dxfId="40" priority="65" operator="equal">
      <formula>"F"</formula>
    </cfRule>
    <cfRule type="cellIs" dxfId="39" priority="66" operator="equal">
      <formula>"P"</formula>
    </cfRule>
  </conditionalFormatting>
  <conditionalFormatting sqref="P45">
    <cfRule type="cellIs" dxfId="38" priority="58" operator="equal">
      <formula>"X"</formula>
    </cfRule>
    <cfRule type="cellIs" dxfId="37" priority="59" operator="equal">
      <formula>"F"</formula>
    </cfRule>
    <cfRule type="cellIs" dxfId="36" priority="60" operator="equal">
      <formula>"P"</formula>
    </cfRule>
  </conditionalFormatting>
  <conditionalFormatting sqref="H4:H44">
    <cfRule type="cellIs" dxfId="35" priority="31" operator="equal">
      <formula>"X"</formula>
    </cfRule>
    <cfRule type="cellIs" dxfId="34" priority="32" operator="equal">
      <formula>"F"</formula>
    </cfRule>
    <cfRule type="cellIs" dxfId="33" priority="33" operator="equal">
      <formula>"P"</formula>
    </cfRule>
  </conditionalFormatting>
  <conditionalFormatting sqref="H46:H65536">
    <cfRule type="cellIs" dxfId="32" priority="34" operator="equal">
      <formula>"X"</formula>
    </cfRule>
    <cfRule type="cellIs" dxfId="31" priority="35" operator="equal">
      <formula>"F"</formula>
    </cfRule>
    <cfRule type="cellIs" dxfId="30" priority="36" operator="equal">
      <formula>"P"</formula>
    </cfRule>
  </conditionalFormatting>
  <conditionalFormatting sqref="H1:H2">
    <cfRule type="cellIs" dxfId="29" priority="28" operator="equal">
      <formula>"X"</formula>
    </cfRule>
    <cfRule type="cellIs" dxfId="28" priority="29" operator="equal">
      <formula>"F"</formula>
    </cfRule>
    <cfRule type="cellIs" dxfId="27" priority="30" operator="equal">
      <formula>"P"</formula>
    </cfRule>
  </conditionalFormatting>
  <conditionalFormatting sqref="H45">
    <cfRule type="cellIs" dxfId="26" priority="25" operator="equal">
      <formula>"X"</formula>
    </cfRule>
    <cfRule type="cellIs" dxfId="25" priority="26" operator="equal">
      <formula>"F"</formula>
    </cfRule>
    <cfRule type="cellIs" dxfId="24" priority="27" operator="equal">
      <formula>"P"</formula>
    </cfRule>
  </conditionalFormatting>
  <conditionalFormatting sqref="I4:I44">
    <cfRule type="cellIs" dxfId="23" priority="19" operator="equal">
      <formula>"X"</formula>
    </cfRule>
    <cfRule type="cellIs" dxfId="22" priority="20" operator="equal">
      <formula>"F"</formula>
    </cfRule>
    <cfRule type="cellIs" dxfId="21" priority="21" operator="equal">
      <formula>"P"</formula>
    </cfRule>
  </conditionalFormatting>
  <conditionalFormatting sqref="I46:I65536">
    <cfRule type="cellIs" dxfId="20" priority="22" operator="equal">
      <formula>"X"</formula>
    </cfRule>
    <cfRule type="cellIs" dxfId="19" priority="23" operator="equal">
      <formula>"F"</formula>
    </cfRule>
    <cfRule type="cellIs" dxfId="18" priority="24" operator="equal">
      <formula>"P"</formula>
    </cfRule>
  </conditionalFormatting>
  <conditionalFormatting sqref="I1:I2">
    <cfRule type="cellIs" dxfId="17" priority="16" operator="equal">
      <formula>"X"</formula>
    </cfRule>
    <cfRule type="cellIs" dxfId="16" priority="17" operator="equal">
      <formula>"F"</formula>
    </cfRule>
    <cfRule type="cellIs" dxfId="15" priority="18" operator="equal">
      <formula>"P"</formula>
    </cfRule>
  </conditionalFormatting>
  <conditionalFormatting sqref="I45">
    <cfRule type="cellIs" dxfId="14" priority="13" operator="equal">
      <formula>"X"</formula>
    </cfRule>
    <cfRule type="cellIs" dxfId="13" priority="14" operator="equal">
      <formula>"F"</formula>
    </cfRule>
    <cfRule type="cellIs" dxfId="12" priority="15" operator="equal">
      <formula>"P"</formula>
    </cfRule>
  </conditionalFormatting>
  <conditionalFormatting sqref="J4:J44">
    <cfRule type="cellIs" dxfId="11" priority="7" operator="equal">
      <formula>"X"</formula>
    </cfRule>
    <cfRule type="cellIs" dxfId="10" priority="8" operator="equal">
      <formula>"F"</formula>
    </cfRule>
    <cfRule type="cellIs" dxfId="9" priority="9" operator="equal">
      <formula>"P"</formula>
    </cfRule>
  </conditionalFormatting>
  <conditionalFormatting sqref="J46:J65536">
    <cfRule type="cellIs" dxfId="8" priority="10" operator="equal">
      <formula>"X"</formula>
    </cfRule>
    <cfRule type="cellIs" dxfId="7" priority="11" operator="equal">
      <formula>"F"</formula>
    </cfRule>
    <cfRule type="cellIs" dxfId="6" priority="12" operator="equal">
      <formula>"P"</formula>
    </cfRule>
  </conditionalFormatting>
  <conditionalFormatting sqref="J1:J2">
    <cfRule type="cellIs" dxfId="5" priority="4" operator="equal">
      <formula>"X"</formula>
    </cfRule>
    <cfRule type="cellIs" dxfId="4" priority="5" operator="equal">
      <formula>"F"</formula>
    </cfRule>
    <cfRule type="cellIs" dxfId="3" priority="6" operator="equal">
      <formula>"P"</formula>
    </cfRule>
  </conditionalFormatting>
  <conditionalFormatting sqref="J45">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R4:FD33 FE5:IN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12-03-2024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2024-03-12T20:31:45Z</dcterms:modified>
  <dc:language>pt-BR</dc:language>
</cp:coreProperties>
</file>